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cost" sheetId="1" state="visible" r:id="rId1"/>
    <sheet xmlns:r="http://schemas.openxmlformats.org/officeDocument/2006/relationships" name="Price tiers" sheetId="2" state="visible" r:id="rId2"/>
    <sheet xmlns:r="http://schemas.openxmlformats.org/officeDocument/2006/relationships" name="TeamUp ban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(#,##0)"/>
  </numFmts>
  <fonts count="5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BE5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pivotButton="0" quotePrefix="0" xfId="0"/>
    <xf numFmtId="0" fontId="4" fillId="3" borderId="1" pivotButton="0" quotePrefix="0" xfId="0"/>
    <xf numFmtId="0" fontId="2" fillId="0" borderId="1" applyAlignment="1" pivotButton="0" quotePrefix="0" xfId="0">
      <alignment wrapText="1"/>
    </xf>
    <xf numFmtId="3" fontId="4" fillId="3" borderId="1" pivotButton="0" quotePrefix="0" xfId="0"/>
    <xf numFmtId="164" fontId="4" fillId="3" borderId="1" pivotButton="0" quotePrefix="0" xfId="0"/>
    <xf numFmtId="2" fontId="4" fillId="3" borderId="1" pivotButton="0" quotePrefix="0" xfId="0"/>
    <xf numFmtId="3" fontId="4" fillId="4" borderId="1" pivotButton="0" quotePrefix="0" xfId="0"/>
    <xf numFmtId="3" fontId="3" fillId="4" borderId="1" pivotButton="0" quotePrefix="0" xfId="0"/>
    <xf numFmtId="0" fontId="4" fillId="4" borderId="1" pivotButton="0" quotePrefix="0" xfId="0"/>
    <xf numFmtId="165" fontId="4" fillId="4" borderId="1" pivotButton="0" quotePrefix="0" xfId="0"/>
    <xf numFmtId="165" fontId="3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62" customWidth="1" min="3" max="3"/>
  </cols>
  <sheetData>
    <row r="1">
      <c r="A1" s="1" t="inlineStr">
        <is>
          <t>Zen Planner cost calculator</t>
        </is>
      </c>
    </row>
    <row r="2">
      <c r="A2" s="2" t="inlineStr">
        <is>
          <t>Fill in the yellow cells. Prices in US dollars from zenplanner.com, checked 26 October 2026; always confirm the current price. Template from andrewwallis.com</t>
        </is>
      </c>
    </row>
    <row r="4">
      <c r="A4" s="3" t="inlineStr">
        <is>
          <t>Your business</t>
        </is>
      </c>
      <c r="B4" s="3" t="inlineStr">
        <is>
          <t>Your numbers</t>
        </is>
      </c>
      <c r="C4" s="3" t="inlineStr">
        <is>
          <t>Notes</t>
        </is>
      </c>
    </row>
    <row r="5">
      <c r="A5" s="4" t="inlineStr">
        <is>
          <t>Active members last month</t>
        </is>
      </c>
      <c r="B5" s="5" t="n">
        <v>150</v>
      </c>
      <c r="C5" s="6" t="inlineStr">
        <is>
          <t>Members, plus anyone who attended recently. Prospects, alumni, staff and pay-per-session attendees are not counted</t>
        </is>
      </c>
    </row>
    <row r="6">
      <c r="A6" s="4" t="inlineStr">
        <is>
          <t>Package</t>
        </is>
      </c>
      <c r="B6" s="5" t="inlineStr">
        <is>
          <t>Studio</t>
        </is>
      </c>
      <c r="C6" s="6" t="inlineStr">
        <is>
          <t>Studio, Essentials (adds a website) or Ultimate (adds a website and Engage)</t>
        </is>
      </c>
    </row>
    <row r="7">
      <c r="A7" s="4" t="inlineStr">
        <is>
          <t>Branded app?</t>
        </is>
      </c>
      <c r="B7" s="5" t="inlineStr">
        <is>
          <t>Yes</t>
        </is>
      </c>
      <c r="C7" s="6" t="inlineStr">
        <is>
          <t>Yes or No: $39 a month</t>
        </is>
      </c>
    </row>
    <row r="8">
      <c r="A8" s="4" t="inlineStr">
        <is>
          <t>Card readers</t>
        </is>
      </c>
      <c r="B8" s="5" t="n">
        <v>1</v>
      </c>
      <c r="C8" s="6" t="inlineStr">
        <is>
          <t>Lane 3600 readers at $39 a month each</t>
        </is>
      </c>
    </row>
    <row r="9">
      <c r="A9" s="4" t="inlineStr">
        <is>
          <t>Engage marketing?</t>
        </is>
      </c>
      <c r="B9" s="5" t="inlineStr">
        <is>
          <t>No</t>
        </is>
      </c>
      <c r="C9" s="6" t="inlineStr">
        <is>
          <t>Yes or No: $249 a month, already in Ultimate</t>
        </is>
      </c>
    </row>
    <row r="10">
      <c r="A10" s="4" t="inlineStr">
        <is>
          <t>Website?</t>
        </is>
      </c>
      <c r="B10" s="5" t="inlineStr">
        <is>
          <t>No</t>
        </is>
      </c>
      <c r="C10" s="6" t="inlineStr">
        <is>
          <t>Yes or No: $99 a month, already in Essentials and Ultimate</t>
        </is>
      </c>
    </row>
    <row r="11">
      <c r="A11" s="4" t="inlineStr">
        <is>
          <t>Total card payments a month</t>
        </is>
      </c>
      <c r="B11" s="7" t="n">
        <v>15000</v>
      </c>
      <c r="C11" s="6" t="inlineStr">
        <is>
          <t>What members pay you by card each month</t>
        </is>
      </c>
    </row>
    <row r="12">
      <c r="A12" s="4" t="inlineStr">
        <is>
          <t>Number of card payments a month</t>
        </is>
      </c>
      <c r="B12" s="5" t="n">
        <v>150</v>
      </c>
      <c r="C12" s="6" t="inlineStr">
        <is>
          <t>Usually one per member</t>
        </is>
      </c>
    </row>
    <row r="13">
      <c r="A13" s="4" t="inlineStr">
        <is>
          <t>Card fee: percentage you are quoted</t>
        </is>
      </c>
      <c r="B13" s="8" t="n">
        <v>0.03</v>
      </c>
      <c r="C13" s="6" t="inlineStr">
        <is>
          <t>Zen Planner does not publish its rates: enter the rate it quotes you</t>
        </is>
      </c>
    </row>
    <row r="14">
      <c r="A14" s="4" t="inlineStr">
        <is>
          <t>Card fee: fixed amount per payment</t>
        </is>
      </c>
      <c r="B14" s="9" t="n">
        <v>0.3</v>
      </c>
      <c r="C14" s="6" t="inlineStr">
        <is>
          <t>Enter the amount it quotes you</t>
        </is>
      </c>
    </row>
    <row r="16">
      <c r="A16" s="3" t="inlineStr">
        <is>
          <t>Your Zen Planner cost a month</t>
        </is>
      </c>
      <c r="B16" s="3" t="inlineStr">
        <is>
          <t>Amount</t>
        </is>
      </c>
      <c r="C16" s="3" t="inlineStr">
        <is>
          <t>How it is worked out</t>
        </is>
      </c>
    </row>
    <row r="17">
      <c r="A17" s="4" t="inlineStr">
        <is>
          <t>Zen Planner package</t>
        </is>
      </c>
      <c r="B17" s="10">
        <f>INDEX('Price tiers'!$C$5:$E$12,MATCH($B$5,'Price tiers'!$A$5:$A$12,1),MATCH($B$6,'Price tiers'!$C$4:$E$4,0))</f>
        <v/>
      </c>
      <c r="C17" s="6" t="inlineStr">
        <is>
          <t>Your price tier, from the Price tiers sheet</t>
        </is>
      </c>
    </row>
    <row r="18">
      <c r="A18" s="4" t="inlineStr">
        <is>
          <t>Branded app</t>
        </is>
      </c>
      <c r="B18" s="10">
        <f>IF($B$7="Yes",39,0)</f>
        <v/>
      </c>
      <c r="C18" s="6" t="inlineStr"/>
    </row>
    <row r="19">
      <c r="A19" s="4" t="inlineStr">
        <is>
          <t>Card readers</t>
        </is>
      </c>
      <c r="B19" s="10">
        <f>$B$8*39</f>
        <v/>
      </c>
      <c r="C19" s="6" t="inlineStr"/>
    </row>
    <row r="20">
      <c r="A20" s="4" t="inlineStr">
        <is>
          <t>Engage</t>
        </is>
      </c>
      <c r="B20" s="10">
        <f>IF(AND($B$9="Yes",$B$6&lt;&gt;"Ultimate"),249,0)</f>
        <v/>
      </c>
      <c r="C20" s="6" t="inlineStr">
        <is>
          <t>Free if you chose Ultimate</t>
        </is>
      </c>
    </row>
    <row r="21">
      <c r="A21" s="4" t="inlineStr">
        <is>
          <t>Website</t>
        </is>
      </c>
      <c r="B21" s="10">
        <f>IF(AND($B$10="Yes",$B$6="Studio"),99,0)</f>
        <v/>
      </c>
      <c r="C21" s="6" t="inlineStr">
        <is>
          <t>Free with Essentials or Ultimate</t>
        </is>
      </c>
    </row>
    <row r="22">
      <c r="A22" s="4" t="inlineStr">
        <is>
          <t>Card fees</t>
        </is>
      </c>
      <c r="B22" s="10">
        <f>$B$11*$B$13+$B$12*$B$14</f>
        <v/>
      </c>
      <c r="C22" s="6" t="inlineStr">
        <is>
          <t>At the rate you entered</t>
        </is>
      </c>
    </row>
    <row r="23">
      <c r="A23" s="4" t="inlineStr">
        <is>
          <t>Total a month</t>
        </is>
      </c>
      <c r="B23" s="11">
        <f>SUM(B17:B22)</f>
        <v/>
      </c>
      <c r="C23" s="6" t="inlineStr"/>
    </row>
    <row r="24">
      <c r="A24" s="4" t="inlineStr">
        <is>
          <t>Software only (without card fees)</t>
        </is>
      </c>
      <c r="B24" s="10">
        <f>SUM(B17:B21)</f>
        <v/>
      </c>
      <c r="C24" s="6" t="inlineStr"/>
    </row>
    <row r="25">
      <c r="A25" s="4" t="inlineStr">
        <is>
          <t>Total a year</t>
        </is>
      </c>
      <c r="B25" s="11">
        <f>B23*12</f>
        <v/>
      </c>
      <c r="C25" s="6" t="inlineStr"/>
    </row>
    <row r="26">
      <c r="A26" s="4" t="inlineStr">
        <is>
          <t>Next price tier starts at</t>
        </is>
      </c>
      <c r="B26" s="12">
        <f>IFERROR(INDEX('Price tiers'!$A$5:$A$12,MATCH($B$5,'Price tiers'!$A$5:$A$12,1)+1),"Top tier")</f>
        <v/>
      </c>
      <c r="C26" s="6" t="inlineStr">
        <is>
          <t>Active members. Plan for the higher price if you are close.</t>
        </is>
      </c>
    </row>
    <row r="28">
      <c r="A28" s="3" t="inlineStr">
        <is>
          <t>The same gym on TeamUp</t>
        </is>
      </c>
      <c r="B28" s="3" t="inlineStr">
        <is>
          <t>Amount</t>
        </is>
      </c>
      <c r="C28" s="3" t="inlineStr">
        <is>
          <t>How it is worked out</t>
        </is>
      </c>
    </row>
    <row r="29">
      <c r="A29" s="4" t="inlineStr">
        <is>
          <t>TeamUp plan</t>
        </is>
      </c>
      <c r="B29" s="13">
        <f>INDEX('TeamUp bands'!$C$5:$C$10,MATCH($B$5,'TeamUp bands'!$A$5:$A$10,1))</f>
        <v/>
      </c>
      <c r="C29" s="6" t="inlineStr">
        <is>
          <t>TeamUp counts active customers in a similar way</t>
        </is>
      </c>
    </row>
    <row r="30">
      <c r="A30" s="4" t="inlineStr">
        <is>
          <t>Custom branded app</t>
        </is>
      </c>
      <c r="B30" s="13">
        <f>IF($B$7="Yes",99,0)</f>
        <v/>
      </c>
      <c r="C30" s="6" t="inlineStr">
        <is>
          <t>$99 a month in the US</t>
        </is>
      </c>
    </row>
    <row r="31">
      <c r="A31" s="4" t="inlineStr">
        <is>
          <t>Marketing Suite</t>
        </is>
      </c>
      <c r="B31" s="13">
        <f>IF(OR($B$6="Ultimate",$B$9="Yes"),109,0)</f>
        <v/>
      </c>
      <c r="C31" s="6" t="inlineStr">
        <is>
          <t>Added if you chose Engage or Ultimate</t>
        </is>
      </c>
    </row>
    <row r="32">
      <c r="A32" s="4" t="inlineStr">
        <is>
          <t>Card fees (Stripe)</t>
        </is>
      </c>
      <c r="B32" s="13">
        <f>$B$11*0.029+$B$12*0.3</f>
        <v/>
      </c>
      <c r="C32" s="6" t="inlineStr">
        <is>
          <t>Stripe US standard rate: 2.9% + 30¢ (check Stripe)</t>
        </is>
      </c>
    </row>
    <row r="33">
      <c r="A33" s="4" t="inlineStr">
        <is>
          <t>TeamUp total a month</t>
        </is>
      </c>
      <c r="B33" s="14">
        <f>SUM(B29:B32)</f>
        <v/>
      </c>
      <c r="C33" s="6" t="inlineStr">
        <is>
          <t>TeamUp has no website builder: add your own website costs</t>
        </is>
      </c>
    </row>
    <row r="34">
      <c r="A34" s="4" t="inlineStr">
        <is>
          <t>Zen Planner costs more (less) a month by</t>
        </is>
      </c>
      <c r="B34" s="14">
        <f>B23-B33</f>
        <v/>
      </c>
      <c r="C34" s="6" t="inlineStr">
        <is>
          <t>A negative number means Zen Planner costs less</t>
        </is>
      </c>
    </row>
  </sheetData>
  <dataValidations count="2">
    <dataValidation sqref="B6" showDropDown="0" showInputMessage="0" showErrorMessage="0" allowBlank="0" type="list">
      <formula1>"Studio,Essentials,Ultimate"</formula1>
    </dataValidation>
    <dataValidation sqref="B7 B9 B10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Zen Planner price tiers</t>
        </is>
      </c>
    </row>
    <row r="2">
      <c r="A2" s="2" t="inlineStr">
        <is>
          <t>US dollars a month, by active members. From zenplanner.com/pricing/active-member-tiers, checked 26 October 2026.</t>
        </is>
      </c>
    </row>
    <row r="4">
      <c r="A4" s="3" t="inlineStr">
        <is>
          <t>From</t>
        </is>
      </c>
      <c r="B4" s="3" t="inlineStr">
        <is>
          <t>To</t>
        </is>
      </c>
      <c r="C4" s="3" t="inlineStr">
        <is>
          <t>Studio</t>
        </is>
      </c>
      <c r="D4" s="3" t="inlineStr">
        <is>
          <t>Essentials</t>
        </is>
      </c>
      <c r="E4" s="3" t="inlineStr">
        <is>
          <t>Ultimate</t>
        </is>
      </c>
    </row>
    <row r="5">
      <c r="A5" s="15" t="n">
        <v>0</v>
      </c>
      <c r="B5" s="15" t="n">
        <v>45</v>
      </c>
      <c r="C5" s="15" t="n">
        <v>99</v>
      </c>
      <c r="D5" s="15" t="n">
        <v>198</v>
      </c>
      <c r="E5" s="15" t="n">
        <v>348</v>
      </c>
    </row>
    <row r="6">
      <c r="A6" s="15" t="n">
        <v>46</v>
      </c>
      <c r="B6" s="15" t="n">
        <v>60</v>
      </c>
      <c r="C6" s="15" t="n">
        <v>133</v>
      </c>
      <c r="D6" s="15" t="n">
        <v>232</v>
      </c>
      <c r="E6" s="15" t="n">
        <v>382</v>
      </c>
    </row>
    <row r="7">
      <c r="A7" s="15" t="n">
        <v>61</v>
      </c>
      <c r="B7" s="15" t="n">
        <v>75</v>
      </c>
      <c r="C7" s="15" t="n">
        <v>155</v>
      </c>
      <c r="D7" s="15" t="n">
        <v>254</v>
      </c>
      <c r="E7" s="15" t="n">
        <v>404</v>
      </c>
    </row>
    <row r="8">
      <c r="A8" s="15" t="n">
        <v>76</v>
      </c>
      <c r="B8" s="15" t="n">
        <v>100</v>
      </c>
      <c r="C8" s="15" t="n">
        <v>189</v>
      </c>
      <c r="D8" s="15" t="n">
        <v>288</v>
      </c>
      <c r="E8" s="15" t="n">
        <v>438</v>
      </c>
    </row>
    <row r="9">
      <c r="A9" s="15" t="n">
        <v>101</v>
      </c>
      <c r="B9" s="15" t="n">
        <v>150</v>
      </c>
      <c r="C9" s="15" t="n">
        <v>229</v>
      </c>
      <c r="D9" s="15" t="n">
        <v>328</v>
      </c>
      <c r="E9" s="15" t="n">
        <v>478</v>
      </c>
    </row>
    <row r="10">
      <c r="A10" s="15" t="n">
        <v>151</v>
      </c>
      <c r="B10" s="15" t="n">
        <v>200</v>
      </c>
      <c r="C10" s="15" t="n">
        <v>239</v>
      </c>
      <c r="D10" s="15" t="n">
        <v>338</v>
      </c>
      <c r="E10" s="15" t="n">
        <v>488</v>
      </c>
    </row>
    <row r="11">
      <c r="A11" s="15" t="n">
        <v>201</v>
      </c>
      <c r="B11" s="15" t="n">
        <v>250</v>
      </c>
      <c r="C11" s="15" t="n">
        <v>269</v>
      </c>
      <c r="D11" s="15" t="n">
        <v>368</v>
      </c>
      <c r="E11" s="15" t="n">
        <v>518</v>
      </c>
    </row>
    <row r="12">
      <c r="A12" s="15" t="n">
        <v>251</v>
      </c>
      <c r="B12" s="15" t="inlineStr">
        <is>
          <t>and over</t>
        </is>
      </c>
      <c r="C12" s="15" t="n">
        <v>289</v>
      </c>
      <c r="D12" s="15" t="n">
        <v>388</v>
      </c>
      <c r="E12" s="15" t="n">
        <v>538</v>
      </c>
    </row>
    <row r="14">
      <c r="A14" s="2" t="inlineStr">
        <is>
          <t>Add-ons: branded app $39, card reader $39, website $99 and Engage $249 a month. Payment processing: custom pricing.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</cols>
  <sheetData>
    <row r="1">
      <c r="A1" s="1" t="inlineStr">
        <is>
          <t>TeamUp price bands</t>
        </is>
      </c>
    </row>
    <row r="2">
      <c r="A2" s="2" t="inlineStr">
        <is>
          <t>US dollars a month, by active customers. From goteamup.com/pricing, checked 26 October 2026.</t>
        </is>
      </c>
    </row>
    <row r="4">
      <c r="A4" s="3" t="inlineStr">
        <is>
          <t>From</t>
        </is>
      </c>
      <c r="B4" s="3" t="inlineStr">
        <is>
          <t>To</t>
        </is>
      </c>
      <c r="C4" s="3" t="inlineStr">
        <is>
          <t>USD</t>
        </is>
      </c>
    </row>
    <row r="5">
      <c r="A5" s="15" t="n">
        <v>0</v>
      </c>
      <c r="B5" s="15" t="n">
        <v>100</v>
      </c>
      <c r="C5" s="15" t="n">
        <v>119</v>
      </c>
    </row>
    <row r="6">
      <c r="A6" s="15" t="n">
        <v>101</v>
      </c>
      <c r="B6" s="15" t="n">
        <v>200</v>
      </c>
      <c r="C6" s="15" t="n">
        <v>189</v>
      </c>
    </row>
    <row r="7">
      <c r="A7" s="15" t="n">
        <v>201</v>
      </c>
      <c r="B7" s="15" t="n">
        <v>300</v>
      </c>
      <c r="C7" s="15" t="n">
        <v>219</v>
      </c>
    </row>
    <row r="8">
      <c r="A8" s="15" t="n">
        <v>301</v>
      </c>
      <c r="B8" s="15" t="n">
        <v>400</v>
      </c>
      <c r="C8" s="15" t="n">
        <v>249</v>
      </c>
    </row>
    <row r="9">
      <c r="A9" s="15" t="n">
        <v>401</v>
      </c>
      <c r="B9" s="15" t="n">
        <v>500</v>
      </c>
      <c r="C9" s="15" t="n">
        <v>289</v>
      </c>
    </row>
    <row r="10">
      <c r="A10" s="15" t="n">
        <v>501</v>
      </c>
      <c r="B10" s="15" t="inlineStr">
        <is>
          <t>and over</t>
        </is>
      </c>
      <c r="C10" s="15" t="n">
        <v>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2026-10-26T12:04:22Z</dcterms:created>
  <dcterms:modified xmlns:dcterms="http://purl.org/dc/terms/" xmlns:xsi="http://www.w3.org/2001/XMLSchema-instance" xsi:type="dcterms:W3CDTF">2026-10-26T12:04:22Z</dcterms:modified>
</cp:coreProperties>
</file>